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0251\Desktop\Djurdjica\Drugi konkurs OCD 2021\birodi izvestaji\Narativni izveštaji\"/>
    </mc:Choice>
  </mc:AlternateContent>
  <xr:revisionPtr revIDLastSave="0" documentId="8_{48899069-CFE3-4E06-BE65-02726C35EF59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Izvestaj" sheetId="1" r:id="rId1"/>
    <sheet name="Sheet1" sheetId="2" r:id="rId2"/>
  </sheets>
  <definedNames>
    <definedName name="_xlnm.Print_Area" localSheetId="0">Izvestaj!$P$1:$T$45</definedName>
    <definedName name="SHARED_FORMULA_3_29_3_29_0">#REF!+#REF!+#REF!+#REF!+#REF!+#REF!+#REF!+#REF!</definedName>
    <definedName name="SHARED_FORMULA_3_46_3_46_0">SUM(#REF!)</definedName>
    <definedName name="SHARED_FORMULA_3_47_3_47_0">#REF!+#REF!</definedName>
    <definedName name="SHARED_FORMULA_3_9_3_9_0">#REF!+#REF!+#REF!+#REF!+#REF!+#REF!+#REF!+#REF!</definedName>
    <definedName name="SHARED_FORMULA_4_29_4_29_0">#REF!-#REF!</definedName>
    <definedName name="SHARED_FORMULA_4_8_4_8_0">#REF!-#REF!</definedName>
    <definedName name="SHARED_FORMULA_5_29_5_29_0">#REF!/#REF!</definedName>
    <definedName name="SHARED_FORMULA_5_8_5_8_0">#REF!/#REF!</definedName>
    <definedName name="SHARED_FORMULA_6_15_6_15_0">SUM(#REF!)</definedName>
    <definedName name="SHARED_FORMULA_6_26_6_26_0">SUM(#REF!)</definedName>
    <definedName name="SHARED_FORMULA_6_40_6_40_0">#REF!+#REF!+#REF!+#REF!</definedName>
    <definedName name="SHARED_FORMULA_7_39_7_39_0">SUM(#REF!)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T45" i="1" l="1"/>
  <c r="U37" i="1"/>
  <c r="U44" i="1"/>
  <c r="T38" i="1"/>
  <c r="T26" i="1"/>
  <c r="T13" i="1"/>
  <c r="D35" i="1"/>
  <c r="D8" i="1"/>
  <c r="S20" i="1"/>
  <c r="S13" i="1"/>
  <c r="R37" i="1"/>
  <c r="R26" i="1"/>
  <c r="R13" i="1"/>
  <c r="Q13" i="1"/>
  <c r="Q45" i="1" s="1"/>
  <c r="Q37" i="1"/>
  <c r="P37" i="1"/>
  <c r="P38" i="1" s="1"/>
  <c r="P13" i="1"/>
  <c r="N13" i="1"/>
  <c r="N37" i="1"/>
  <c r="N38" i="1" s="1"/>
  <c r="L37" i="1"/>
  <c r="K37" i="1"/>
  <c r="L13" i="1"/>
  <c r="L45" i="1" s="1"/>
  <c r="K13" i="1"/>
  <c r="J37" i="1"/>
  <c r="J13" i="1"/>
  <c r="J45" i="1"/>
  <c r="K45" i="1"/>
  <c r="M45" i="1"/>
  <c r="O45" i="1"/>
  <c r="S45" i="1"/>
  <c r="I20" i="1"/>
  <c r="I45" i="1" s="1"/>
  <c r="J38" i="1"/>
  <c r="K38" i="1"/>
  <c r="M38" i="1"/>
  <c r="O38" i="1"/>
  <c r="S38" i="1"/>
  <c r="I37" i="1"/>
  <c r="I38" i="1" s="1"/>
  <c r="H37" i="1"/>
  <c r="H45" i="1" s="1"/>
  <c r="G37" i="1"/>
  <c r="G45" i="1" s="1"/>
  <c r="I13" i="1"/>
  <c r="H13" i="1"/>
  <c r="N45" i="1" l="1"/>
  <c r="G38" i="1"/>
  <c r="Q38" i="1"/>
  <c r="R45" i="1"/>
  <c r="H38" i="1"/>
  <c r="R38" i="1"/>
  <c r="P45" i="1"/>
  <c r="L38" i="1"/>
  <c r="F42" i="1"/>
  <c r="F25" i="1"/>
  <c r="F17" i="1"/>
  <c r="E34" i="1"/>
  <c r="E25" i="1"/>
  <c r="E42" i="1"/>
  <c r="D44" i="1"/>
  <c r="E35" i="1"/>
  <c r="D34" i="1"/>
  <c r="F34" i="1" s="1"/>
  <c r="D32" i="1"/>
  <c r="F32" i="1" s="1"/>
  <c r="D29" i="1"/>
  <c r="F29" i="1" s="1"/>
  <c r="D24" i="1"/>
  <c r="F24" i="1" s="1"/>
  <c r="D23" i="1"/>
  <c r="F23" i="1" s="1"/>
  <c r="D18" i="1"/>
  <c r="D17" i="1"/>
  <c r="D16" i="1"/>
  <c r="E16" i="1" s="1"/>
  <c r="D10" i="1"/>
  <c r="F10" i="1" s="1"/>
  <c r="F9" i="1"/>
  <c r="E8" i="1"/>
  <c r="C44" i="1"/>
  <c r="C37" i="1"/>
  <c r="C26" i="1"/>
  <c r="C20" i="1"/>
  <c r="C13" i="1"/>
  <c r="E23" i="1" l="1"/>
  <c r="F44" i="1"/>
  <c r="E44" i="1"/>
  <c r="C45" i="1"/>
  <c r="D20" i="1"/>
  <c r="F20" i="1" s="1"/>
  <c r="D26" i="1"/>
  <c r="E18" i="1"/>
  <c r="F18" i="1"/>
  <c r="E10" i="1"/>
  <c r="E29" i="1"/>
  <c r="F16" i="1"/>
  <c r="F8" i="1"/>
  <c r="F13" i="1" s="1"/>
  <c r="D37" i="1"/>
  <c r="F37" i="1" s="1"/>
  <c r="F35" i="1"/>
  <c r="D13" i="1"/>
  <c r="E9" i="1"/>
  <c r="E20" i="1" l="1"/>
  <c r="F26" i="1"/>
  <c r="E26" i="1"/>
  <c r="D45" i="1"/>
  <c r="F45" i="1" s="1"/>
  <c r="E13" i="1"/>
  <c r="E37" i="1"/>
  <c r="E45" i="1" l="1"/>
</calcChain>
</file>

<file path=xl/sharedStrings.xml><?xml version="1.0" encoding="utf-8"?>
<sst xmlns="http://schemas.openxmlformats.org/spreadsheetml/2006/main" count="80" uniqueCount="79">
  <si>
    <t>Број буџетске категорије / линије</t>
  </si>
  <si>
    <t>Назив буџетске категорије / линије</t>
  </si>
  <si>
    <t>Укупно одобрена средства, у динарима</t>
  </si>
  <si>
    <t>Укупно потрошена средства, у динарима</t>
  </si>
  <si>
    <t>Укупно потрошено у %</t>
  </si>
  <si>
    <t>Преостали износ, у динарима</t>
  </si>
  <si>
    <t>ЉУДСКИ РЕСУРСИ</t>
  </si>
  <si>
    <t>1.1.</t>
  </si>
  <si>
    <t>Координатор</t>
  </si>
  <si>
    <t>1.2.</t>
  </si>
  <si>
    <t>Финансијски менаџер</t>
  </si>
  <si>
    <t>1.3.</t>
  </si>
  <si>
    <t>Сарадник на пројекту</t>
  </si>
  <si>
    <t>1.4.</t>
  </si>
  <si>
    <t>1.5.</t>
  </si>
  <si>
    <t>Друго</t>
  </si>
  <si>
    <t>Људски ресурси - збир</t>
  </si>
  <si>
    <t>ПУТНИ ТРОШКОВИ</t>
  </si>
  <si>
    <t>2.1.</t>
  </si>
  <si>
    <t xml:space="preserve">Трошкови превоза </t>
  </si>
  <si>
    <t>2.2.</t>
  </si>
  <si>
    <t>Трошкови смештаја</t>
  </si>
  <si>
    <t>2.3.</t>
  </si>
  <si>
    <t>Дневнице</t>
  </si>
  <si>
    <t>2.4.</t>
  </si>
  <si>
    <t>Путни трошкови - збир</t>
  </si>
  <si>
    <t>МАРКЕТИНГ / КОМУНИКАЦИЈА</t>
  </si>
  <si>
    <t>3.1.</t>
  </si>
  <si>
    <t>Оглашавање</t>
  </si>
  <si>
    <t>3.2.</t>
  </si>
  <si>
    <t>Трошкови слања поште</t>
  </si>
  <si>
    <t>3.3.</t>
  </si>
  <si>
    <t>Маркетинг/комуникација - збир</t>
  </si>
  <si>
    <t xml:space="preserve">ДРУГИ ТРОШКОВИ / УСЛУГЕ </t>
  </si>
  <si>
    <t>4.1.</t>
  </si>
  <si>
    <t>Материјали</t>
  </si>
  <si>
    <t>4.2.</t>
  </si>
  <si>
    <t xml:space="preserve">Публикације </t>
  </si>
  <si>
    <t>4.3.</t>
  </si>
  <si>
    <t>Трошкови конференција/семинара</t>
  </si>
  <si>
    <t>4.4.</t>
  </si>
  <si>
    <t>Закуп простора</t>
  </si>
  <si>
    <t>4.5.</t>
  </si>
  <si>
    <t>Опрема</t>
  </si>
  <si>
    <t>4.6.</t>
  </si>
  <si>
    <t xml:space="preserve">Фотокопирање </t>
  </si>
  <si>
    <t>4.7.</t>
  </si>
  <si>
    <t>Други трошкови/услуге - збир</t>
  </si>
  <si>
    <t>ТРОШКОВИ ПРОЈЕКТНИХ АКТИВНОСТИ - УКУПНО (1+2+3+4)</t>
  </si>
  <si>
    <t>Трошкови обавезне ревизије пројекта</t>
  </si>
  <si>
    <t>5.1.</t>
  </si>
  <si>
    <t>Трошкови ревизије пројекта</t>
  </si>
  <si>
    <t>Трошкови обавезне ревизије пројекта - збир</t>
  </si>
  <si>
    <t>УКУПНО (1+2+3+4+5)</t>
  </si>
  <si>
    <t>Одговорно лице организације:</t>
  </si>
  <si>
    <t>(МП)</t>
  </si>
  <si>
    <t>Друго - банкарске провизије</t>
  </si>
  <si>
    <t>Сарадник на пројекту - лок. Коорд.</t>
  </si>
  <si>
    <t>Друго - израда промо материјала</t>
  </si>
  <si>
    <t>МЕСЕЦ 1 авг 21</t>
  </si>
  <si>
    <t>МЕСЕЦ 2 септ 21</t>
  </si>
  <si>
    <t>МЕСЕЦ 3 окт 21</t>
  </si>
  <si>
    <t>Назив организације цивилног друштва: БИРОДИ</t>
  </si>
  <si>
    <t>Назив пројекта: УНАПРЕЂЕЊЕ ИНТЕГРИТЕТА, ТРАНСПАРЕНТНОСТИ И
ОДГОВОРНОСТИ У ОПШТИНИ КЛАДОВО</t>
  </si>
  <si>
    <t>МЕСЕЦ 4 нов 21</t>
  </si>
  <si>
    <t>МЕСЕЦ 5 дец 21</t>
  </si>
  <si>
    <t>МЕСЕЦ 6 јан 22</t>
  </si>
  <si>
    <t>МЕСЕЦ 7 феб 22</t>
  </si>
  <si>
    <t>МЕСЕЦ 8 мар 22</t>
  </si>
  <si>
    <t>МЕСЕЦ 9 апр 22</t>
  </si>
  <si>
    <t>авг 22</t>
  </si>
  <si>
    <t>Зоран Гавриловић</t>
  </si>
  <si>
    <t>Извршни директор</t>
  </si>
  <si>
    <t>МЕСЕЦ 10 мај 22</t>
  </si>
  <si>
    <t>МЕСЕЦ 11 јун 22</t>
  </si>
  <si>
    <t>МЕСЕЦ 12 јул 22</t>
  </si>
  <si>
    <t>сеп 22</t>
  </si>
  <si>
    <t>Период за који се извештава: 18.08.2021.-17.09.2022.</t>
  </si>
  <si>
    <t>Датум подношења извештаја: 11.10.2022.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</si>
</sst>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"/>
  </numFmts>
  <fonts count="5" x14ac:knownFonts="1"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color rgb="FFFFFFFF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3B3B3"/>
      </patternFill>
    </fill>
    <fill>
      <patternFill patternType="solid">
        <fgColor rgb="FF99CCFF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B3B3B3"/>
        <bgColor rgb="FFC0C0C0"/>
      </patternFill>
    </fill>
    <fill>
      <patternFill patternType="solid">
        <fgColor theme="8" tint="0.39997558519241921"/>
        <bgColor rgb="FFCCFFFF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C3C3C"/>
      </left>
      <right/>
      <top style="thin">
        <color rgb="FF3C3C3C"/>
      </top>
      <bottom style="thin">
        <color rgb="FF3C3C3C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1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1" fillId="2" borderId="0" xfId="0" applyFont="1" applyFill="1"/>
    <xf numFmtId="4" fontId="1" fillId="2" borderId="0" xfId="0" applyNumberFormat="1" applyFont="1" applyFill="1"/>
    <xf numFmtId="0" fontId="3" fillId="0" borderId="0" xfId="0" applyFont="1"/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/>
    <xf numFmtId="1" fontId="2" fillId="2" borderId="0" xfId="0" applyNumberFormat="1" applyFont="1" applyFill="1"/>
    <xf numFmtId="0" fontId="2" fillId="2" borderId="0" xfId="0" applyFont="1" applyFill="1" applyAlignment="1">
      <alignment horizontal="right"/>
    </xf>
    <xf numFmtId="0" fontId="2" fillId="0" borderId="0" xfId="0" applyFont="1" applyBorder="1" applyAlignment="1">
      <alignment horizontal="right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4" fontId="1" fillId="3" borderId="1" xfId="0" applyNumberFormat="1" applyFont="1" applyFill="1" applyBorder="1"/>
    <xf numFmtId="4" fontId="1" fillId="0" borderId="1" xfId="0" applyNumberFormat="1" applyFont="1" applyBorder="1"/>
    <xf numFmtId="4" fontId="1" fillId="0" borderId="0" xfId="0" applyNumberFormat="1" applyFont="1" applyBorder="1"/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wrapText="1"/>
    </xf>
    <xf numFmtId="4" fontId="1" fillId="0" borderId="1" xfId="0" applyNumberFormat="1" applyFont="1" applyBorder="1"/>
    <xf numFmtId="0" fontId="2" fillId="4" borderId="1" xfId="0" applyFont="1" applyFill="1" applyBorder="1" applyAlignment="1">
      <alignment wrapText="1"/>
    </xf>
    <xf numFmtId="4" fontId="2" fillId="4" borderId="1" xfId="0" applyNumberFormat="1" applyFont="1" applyFill="1" applyBorder="1" applyAlignment="1">
      <alignment wrapText="1"/>
    </xf>
    <xf numFmtId="4" fontId="2" fillId="5" borderId="1" xfId="0" applyNumberFormat="1" applyFont="1" applyFill="1" applyBorder="1" applyAlignment="1">
      <alignment wrapText="1"/>
    </xf>
    <xf numFmtId="4" fontId="2" fillId="0" borderId="0" xfId="0" applyNumberFormat="1" applyFont="1" applyBorder="1" applyAlignment="1">
      <alignment wrapText="1"/>
    </xf>
    <xf numFmtId="4" fontId="2" fillId="0" borderId="1" xfId="0" applyNumberFormat="1" applyFont="1" applyBorder="1"/>
    <xf numFmtId="4" fontId="2" fillId="3" borderId="1" xfId="0" applyNumberFormat="1" applyFont="1" applyFill="1" applyBorder="1"/>
    <xf numFmtId="4" fontId="2" fillId="0" borderId="0" xfId="0" applyNumberFormat="1" applyFont="1" applyBorder="1"/>
    <xf numFmtId="164" fontId="1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1" fillId="0" borderId="1" xfId="0" applyFont="1" applyBorder="1" applyAlignment="1">
      <alignment wrapText="1"/>
    </xf>
    <xf numFmtId="4" fontId="2" fillId="5" borderId="1" xfId="0" applyNumberFormat="1" applyFont="1" applyFill="1" applyBorder="1"/>
    <xf numFmtId="4" fontId="2" fillId="4" borderId="1" xfId="0" applyNumberFormat="1" applyFont="1" applyFill="1" applyBorder="1"/>
    <xf numFmtId="0" fontId="2" fillId="6" borderId="1" xfId="0" applyFont="1" applyFill="1" applyBorder="1" applyAlignment="1">
      <alignment wrapText="1"/>
    </xf>
    <xf numFmtId="4" fontId="2" fillId="6" borderId="1" xfId="0" applyNumberFormat="1" applyFont="1" applyFill="1" applyBorder="1"/>
    <xf numFmtId="4" fontId="2" fillId="7" borderId="1" xfId="0" applyNumberFormat="1" applyFont="1" applyFill="1" applyBorder="1"/>
    <xf numFmtId="4" fontId="2" fillId="7" borderId="1" xfId="0" applyNumberFormat="1" applyFont="1" applyFill="1" applyBorder="1" applyAlignment="1">
      <alignment wrapText="1"/>
    </xf>
    <xf numFmtId="10" fontId="1" fillId="3" borderId="1" xfId="0" applyNumberFormat="1" applyFont="1" applyFill="1" applyBorder="1"/>
    <xf numFmtId="10" fontId="2" fillId="5" borderId="1" xfId="0" applyNumberFormat="1" applyFont="1" applyFill="1" applyBorder="1" applyAlignment="1">
      <alignment wrapText="1"/>
    </xf>
    <xf numFmtId="10" fontId="2" fillId="3" borderId="1" xfId="0" applyNumberFormat="1" applyFont="1" applyFill="1" applyBorder="1"/>
    <xf numFmtId="10" fontId="2" fillId="5" borderId="1" xfId="0" applyNumberFormat="1" applyFont="1" applyFill="1" applyBorder="1"/>
    <xf numFmtId="10" fontId="2" fillId="7" borderId="1" xfId="0" applyNumberFormat="1" applyFont="1" applyFill="1" applyBorder="1"/>
    <xf numFmtId="10" fontId="2" fillId="7" borderId="1" xfId="0" applyNumberFormat="1" applyFont="1" applyFill="1" applyBorder="1" applyAlignment="1">
      <alignment wrapText="1"/>
    </xf>
    <xf numFmtId="10" fontId="2" fillId="8" borderId="1" xfId="0" applyNumberFormat="1" applyFont="1" applyFill="1" applyBorder="1"/>
    <xf numFmtId="4" fontId="2" fillId="9" borderId="1" xfId="0" applyNumberFormat="1" applyFont="1" applyFill="1" applyBorder="1"/>
    <xf numFmtId="0" fontId="1" fillId="0" borderId="1" xfId="0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4" fontId="1" fillId="0" borderId="3" xfId="0" applyNumberFormat="1" applyFont="1" applyBorder="1"/>
    <xf numFmtId="4" fontId="2" fillId="4" borderId="3" xfId="0" applyNumberFormat="1" applyFont="1" applyFill="1" applyBorder="1" applyAlignment="1">
      <alignment wrapText="1"/>
    </xf>
    <xf numFmtId="4" fontId="2" fillId="0" borderId="3" xfId="0" applyNumberFormat="1" applyFont="1" applyBorder="1"/>
    <xf numFmtId="4" fontId="2" fillId="4" borderId="3" xfId="0" applyNumberFormat="1" applyFont="1" applyFill="1" applyBorder="1"/>
    <xf numFmtId="4" fontId="2" fillId="6" borderId="3" xfId="0" applyNumberFormat="1" applyFont="1" applyFill="1" applyBorder="1"/>
    <xf numFmtId="0" fontId="1" fillId="0" borderId="2" xfId="0" applyFont="1" applyBorder="1"/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4" fontId="1" fillId="0" borderId="4" xfId="0" applyNumberFormat="1" applyFont="1" applyBorder="1"/>
    <xf numFmtId="4" fontId="1" fillId="0" borderId="2" xfId="0" applyNumberFormat="1" applyFont="1" applyBorder="1"/>
    <xf numFmtId="4" fontId="2" fillId="9" borderId="4" xfId="0" applyNumberFormat="1" applyFont="1" applyFill="1" applyBorder="1"/>
    <xf numFmtId="4" fontId="1" fillId="9" borderId="2" xfId="0" applyNumberFormat="1" applyFont="1" applyFill="1" applyBorder="1"/>
    <xf numFmtId="4" fontId="2" fillId="0" borderId="4" xfId="0" applyNumberFormat="1" applyFont="1" applyBorder="1"/>
    <xf numFmtId="4" fontId="2" fillId="0" borderId="2" xfId="0" applyNumberFormat="1" applyFont="1" applyBorder="1"/>
    <xf numFmtId="4" fontId="1" fillId="9" borderId="4" xfId="0" applyNumberFormat="1" applyFont="1" applyFill="1" applyBorder="1"/>
    <xf numFmtId="4" fontId="2" fillId="9" borderId="2" xfId="0" applyNumberFormat="1" applyFont="1" applyFill="1" applyBorder="1"/>
  </cellXfs>
  <cellStyles count="2">
    <cellStyle name="Normal" xfId="0" builtinId="0"/>
    <cellStyle name="Normal 2" xfId="1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3B3B3"/>
      <rgbColor rgb="FF003366"/>
      <rgbColor rgb="FF339966"/>
      <rgbColor rgb="FF003300"/>
      <rgbColor rgb="FF333300"/>
      <rgbColor rgb="FF993300"/>
      <rgbColor rgb="FF993366"/>
      <rgbColor rgb="FF333399"/>
      <rgbColor rgb="FF3C3C3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51</xdr:row>
      <xdr:rowOff>0</xdr:rowOff>
    </xdr:from>
    <xdr:to>
      <xdr:col>1</xdr:col>
      <xdr:colOff>1632857</xdr:colOff>
      <xdr:row>56</xdr:row>
      <xdr:rowOff>63500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9109318-F7BD-885D-9C5E-6D4B5A7F1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593286"/>
          <a:ext cx="2503714" cy="1043214"/>
        </a:xfrm>
        <a:prstGeom prst="rect">
          <a:avLst/>
        </a:prstGeom>
      </xdr:spPr>
    </xdr:pic>
    <xdr:clientData/>
  </xdr:twoCellAnchor>
  <xdr:twoCellAnchor editAs="oneCell">
    <xdr:from>
      <xdr:col>1</xdr:col>
      <xdr:colOff>2383972</xdr:colOff>
      <xdr:row>48</xdr:row>
      <xdr:rowOff>62338</xdr:rowOff>
    </xdr:from>
    <xdr:to>
      <xdr:col>2</xdr:col>
      <xdr:colOff>1170432</xdr:colOff>
      <xdr:row>55</xdr:row>
      <xdr:rowOff>163286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B98D3B5-E762-E0F3-FED3-6AC93B9503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4829" y="11067795"/>
          <a:ext cx="1507889" cy="14725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X73"/>
  <sheetViews>
    <sheetView showGridLines="0" tabSelected="1" zoomScale="70" zoomScaleNormal="70" workbookViewId="0">
      <selection activeCell="E2" sqref="E2"/>
    </sheetView>
  </sheetViews>
  <sheetFormatPr defaultColWidth="9.140625" defaultRowHeight="15" x14ac:dyDescent="0.2"/>
  <cols>
    <col min="1" max="1" width="12.7109375" style="1" customWidth="1"/>
    <col min="2" max="2" width="39.7109375" style="1" customWidth="1"/>
    <col min="3" max="3" width="18" style="2" customWidth="1"/>
    <col min="4" max="4" width="14.7109375" style="2" customWidth="1"/>
    <col min="5" max="5" width="15.85546875" style="2" customWidth="1"/>
    <col min="6" max="6" width="14.7109375" style="2" customWidth="1"/>
    <col min="7" max="7" width="11.42578125" style="1" customWidth="1"/>
    <col min="8" max="8" width="12.28515625" style="1" customWidth="1"/>
    <col min="9" max="9" width="11.7109375" style="1" customWidth="1"/>
    <col min="10" max="10" width="12.28515625" style="1" customWidth="1"/>
    <col min="11" max="11" width="11.28515625" style="1" customWidth="1"/>
    <col min="12" max="12" width="10.85546875" style="1" customWidth="1"/>
    <col min="13" max="13" width="10.5703125" style="1" customWidth="1"/>
    <col min="14" max="14" width="11" style="1" customWidth="1"/>
    <col min="15" max="15" width="9" style="1" hidden="1" customWidth="1"/>
    <col min="16" max="16" width="12.28515625" style="1" customWidth="1"/>
    <col min="17" max="17" width="15" style="1" customWidth="1"/>
    <col min="18" max="18" width="13.28515625" style="1" customWidth="1"/>
    <col min="19" max="19" width="12.28515625" style="1" customWidth="1"/>
    <col min="20" max="20" width="12.42578125" style="1" bestFit="1" customWidth="1"/>
    <col min="21" max="21" width="12.5703125" style="1" customWidth="1"/>
    <col min="22" max="257" width="9.140625" style="1"/>
  </cols>
  <sheetData>
    <row r="1" spans="1:258" ht="18" customHeight="1" x14ac:dyDescent="0.25">
      <c r="A1" s="3" t="s">
        <v>62</v>
      </c>
      <c r="B1" s="4"/>
      <c r="C1" s="5"/>
      <c r="D1" s="5"/>
      <c r="E1" s="5"/>
      <c r="F1" s="5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6"/>
      <c r="S1" s="6"/>
    </row>
    <row r="2" spans="1:258" ht="18" customHeight="1" x14ac:dyDescent="0.2">
      <c r="A2" s="7" t="s">
        <v>63</v>
      </c>
      <c r="B2" s="4"/>
      <c r="C2" s="5"/>
      <c r="D2" s="5"/>
      <c r="E2" s="5"/>
      <c r="F2" s="5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6"/>
      <c r="S2" s="6"/>
    </row>
    <row r="3" spans="1:258" ht="18" customHeight="1" x14ac:dyDescent="0.25">
      <c r="A3" s="3" t="s">
        <v>77</v>
      </c>
      <c r="B3" s="7"/>
      <c r="C3" s="8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6"/>
      <c r="S3" s="6"/>
    </row>
    <row r="4" spans="1:258" ht="16.5" customHeight="1" x14ac:dyDescent="0.2">
      <c r="A4" s="7" t="s">
        <v>78</v>
      </c>
      <c r="B4" s="7"/>
      <c r="C4" s="8"/>
      <c r="D4" s="5"/>
      <c r="E4" s="5"/>
      <c r="F4" s="5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6"/>
      <c r="S4" s="6"/>
    </row>
    <row r="5" spans="1:258" s="3" customFormat="1" ht="15.75" x14ac:dyDescent="0.25">
      <c r="A5" s="9"/>
      <c r="B5" s="9"/>
      <c r="C5" s="10"/>
      <c r="D5" s="10"/>
      <c r="E5" s="10"/>
      <c r="F5" s="10"/>
      <c r="G5" s="11"/>
      <c r="H5" s="11"/>
      <c r="I5" s="11"/>
      <c r="J5" s="11"/>
      <c r="K5" s="11"/>
      <c r="L5" s="11"/>
      <c r="M5" s="11"/>
      <c r="N5" s="12"/>
      <c r="O5" s="12"/>
      <c r="P5" s="9"/>
      <c r="Q5" s="9"/>
      <c r="R5" s="6"/>
      <c r="S5" s="6"/>
    </row>
    <row r="6" spans="1:258" ht="62.1" customHeight="1" x14ac:dyDescent="0.2">
      <c r="A6" s="13" t="s">
        <v>0</v>
      </c>
      <c r="B6" s="14" t="s">
        <v>1</v>
      </c>
      <c r="C6" s="15" t="s">
        <v>2</v>
      </c>
      <c r="D6" s="15" t="s">
        <v>3</v>
      </c>
      <c r="E6" s="15" t="s">
        <v>4</v>
      </c>
      <c r="F6" s="15" t="s">
        <v>5</v>
      </c>
      <c r="G6" s="52" t="s">
        <v>59</v>
      </c>
      <c r="H6" s="52" t="s">
        <v>60</v>
      </c>
      <c r="I6" s="37" t="s">
        <v>61</v>
      </c>
      <c r="J6" s="52" t="s">
        <v>64</v>
      </c>
      <c r="K6" s="52" t="s">
        <v>65</v>
      </c>
      <c r="L6" s="52" t="s">
        <v>66</v>
      </c>
      <c r="M6" s="52" t="s">
        <v>67</v>
      </c>
      <c r="N6" s="52" t="s">
        <v>68</v>
      </c>
      <c r="O6" s="54"/>
      <c r="P6" s="52" t="s">
        <v>69</v>
      </c>
      <c r="Q6" s="52" t="s">
        <v>73</v>
      </c>
      <c r="R6" s="52" t="s">
        <v>74</v>
      </c>
      <c r="S6" s="61" t="s">
        <v>75</v>
      </c>
      <c r="T6" s="62" t="s">
        <v>70</v>
      </c>
      <c r="U6" s="60" t="s">
        <v>76</v>
      </c>
      <c r="IX6" s="1"/>
    </row>
    <row r="7" spans="1:258" ht="15.75" x14ac:dyDescent="0.25">
      <c r="A7" s="16">
        <v>1</v>
      </c>
      <c r="B7" s="17" t="s">
        <v>6</v>
      </c>
      <c r="C7" s="18"/>
      <c r="D7" s="19"/>
      <c r="E7" s="19"/>
      <c r="F7" s="20"/>
      <c r="G7" s="20"/>
      <c r="H7" s="20"/>
      <c r="I7" s="53"/>
      <c r="J7" s="20"/>
      <c r="K7" s="20"/>
      <c r="L7" s="20"/>
      <c r="M7" s="20"/>
      <c r="N7" s="20"/>
      <c r="O7" s="21"/>
      <c r="P7" s="20"/>
      <c r="Q7" s="20"/>
      <c r="R7" s="20"/>
      <c r="S7" s="55"/>
      <c r="T7" s="63"/>
      <c r="U7" s="64"/>
    </row>
    <row r="8" spans="1:258" x14ac:dyDescent="0.2">
      <c r="A8" s="22" t="s">
        <v>7</v>
      </c>
      <c r="B8" s="23" t="s">
        <v>8</v>
      </c>
      <c r="C8" s="18">
        <v>462000</v>
      </c>
      <c r="D8" s="19">
        <f>SUM(H8:T8)</f>
        <v>462000.32</v>
      </c>
      <c r="E8" s="44">
        <f>D8/C8</f>
        <v>1.0000006926406926</v>
      </c>
      <c r="F8" s="20">
        <f>C8-D8</f>
        <v>-0.32000000000698492</v>
      </c>
      <c r="G8" s="20"/>
      <c r="H8" s="24">
        <v>38500.080000000002</v>
      </c>
      <c r="I8" s="20">
        <v>38500.080000000002</v>
      </c>
      <c r="J8" s="24">
        <v>38500.080000000002</v>
      </c>
      <c r="K8" s="20">
        <v>38500.080000000002</v>
      </c>
      <c r="L8" s="20">
        <v>38500</v>
      </c>
      <c r="M8" s="20"/>
      <c r="N8" s="24">
        <v>38500</v>
      </c>
      <c r="O8" s="21"/>
      <c r="P8" s="24">
        <v>38500</v>
      </c>
      <c r="Q8" s="20">
        <v>38500</v>
      </c>
      <c r="R8" s="20">
        <v>38500</v>
      </c>
      <c r="S8" s="55">
        <v>38500</v>
      </c>
      <c r="T8" s="63">
        <v>77000</v>
      </c>
      <c r="U8" s="64"/>
    </row>
    <row r="9" spans="1:258" x14ac:dyDescent="0.2">
      <c r="A9" s="22" t="s">
        <v>9</v>
      </c>
      <c r="B9" s="23" t="s">
        <v>10</v>
      </c>
      <c r="C9" s="18">
        <v>240000</v>
      </c>
      <c r="D9" s="19">
        <v>240000</v>
      </c>
      <c r="E9" s="44">
        <f t="shared" ref="E9:E10" si="0">D9/C9</f>
        <v>1</v>
      </c>
      <c r="F9" s="24">
        <f t="shared" ref="F9:F10" si="1">C9-D9</f>
        <v>0</v>
      </c>
      <c r="G9" s="24"/>
      <c r="H9" s="24">
        <v>20000</v>
      </c>
      <c r="I9" s="24">
        <v>20000</v>
      </c>
      <c r="J9" s="24">
        <v>20000</v>
      </c>
      <c r="K9" s="24">
        <v>20000</v>
      </c>
      <c r="L9" s="24">
        <v>20000</v>
      </c>
      <c r="M9" s="24"/>
      <c r="N9" s="24">
        <v>20000</v>
      </c>
      <c r="O9" s="21"/>
      <c r="P9" s="24">
        <v>20000</v>
      </c>
      <c r="Q9" s="24">
        <v>20000</v>
      </c>
      <c r="R9" s="24">
        <v>40000</v>
      </c>
      <c r="S9" s="55">
        <v>20000</v>
      </c>
      <c r="T9" s="63">
        <v>20000</v>
      </c>
      <c r="U9" s="64"/>
    </row>
    <row r="10" spans="1:258" x14ac:dyDescent="0.2">
      <c r="A10" s="22" t="s">
        <v>11</v>
      </c>
      <c r="B10" s="23" t="s">
        <v>57</v>
      </c>
      <c r="C10" s="18">
        <v>132000</v>
      </c>
      <c r="D10" s="19">
        <f>SUM(G10:S10)</f>
        <v>132000</v>
      </c>
      <c r="E10" s="44">
        <f t="shared" si="0"/>
        <v>1</v>
      </c>
      <c r="F10" s="24">
        <f t="shared" si="1"/>
        <v>0</v>
      </c>
      <c r="G10" s="24"/>
      <c r="H10" s="24"/>
      <c r="I10" s="24"/>
      <c r="J10" s="24">
        <v>22000</v>
      </c>
      <c r="K10" s="24">
        <v>22000</v>
      </c>
      <c r="L10" s="24">
        <v>22000</v>
      </c>
      <c r="M10" s="24"/>
      <c r="N10" s="24">
        <v>22000</v>
      </c>
      <c r="O10" s="21"/>
      <c r="P10" s="24">
        <v>22000</v>
      </c>
      <c r="Q10" s="24"/>
      <c r="R10" s="24">
        <v>22000</v>
      </c>
      <c r="S10" s="55"/>
      <c r="T10" s="63"/>
      <c r="U10" s="64"/>
    </row>
    <row r="11" spans="1:258" x14ac:dyDescent="0.2">
      <c r="A11" s="22" t="s">
        <v>13</v>
      </c>
      <c r="B11" s="23" t="s">
        <v>12</v>
      </c>
      <c r="C11" s="18"/>
      <c r="D11" s="19"/>
      <c r="E11" s="44"/>
      <c r="F11" s="20"/>
      <c r="G11" s="24"/>
      <c r="H11" s="24"/>
      <c r="I11" s="24"/>
      <c r="J11" s="24"/>
      <c r="K11" s="24"/>
      <c r="L11" s="24"/>
      <c r="M11" s="24"/>
      <c r="N11" s="20"/>
      <c r="O11" s="21"/>
      <c r="P11" s="24"/>
      <c r="Q11" s="24"/>
      <c r="R11" s="24"/>
      <c r="S11" s="55"/>
      <c r="T11" s="63"/>
      <c r="U11" s="64"/>
    </row>
    <row r="12" spans="1:258" x14ac:dyDescent="0.2">
      <c r="A12" s="22" t="s">
        <v>14</v>
      </c>
      <c r="B12" s="23" t="s">
        <v>15</v>
      </c>
      <c r="C12" s="18"/>
      <c r="D12" s="19"/>
      <c r="E12" s="44"/>
      <c r="F12" s="20"/>
      <c r="G12" s="24"/>
      <c r="H12" s="24"/>
      <c r="I12" s="24"/>
      <c r="J12" s="20"/>
      <c r="K12" s="20"/>
      <c r="L12" s="20"/>
      <c r="M12" s="20"/>
      <c r="N12" s="20"/>
      <c r="O12" s="21"/>
      <c r="P12" s="20"/>
      <c r="Q12" s="20"/>
      <c r="R12" s="20"/>
      <c r="S12" s="55"/>
      <c r="T12" s="63"/>
      <c r="U12" s="64"/>
    </row>
    <row r="13" spans="1:258" ht="15.75" x14ac:dyDescent="0.25">
      <c r="A13" s="22"/>
      <c r="B13" s="25" t="s">
        <v>16</v>
      </c>
      <c r="C13" s="26">
        <f>SUM(C8:C10)</f>
        <v>834000</v>
      </c>
      <c r="D13" s="27">
        <f>SUM(D8:D10)</f>
        <v>834000.32000000007</v>
      </c>
      <c r="E13" s="45">
        <f>D13/C13</f>
        <v>1.0000003836930456</v>
      </c>
      <c r="F13" s="26">
        <f>SUM(F8:F10)</f>
        <v>-0.32000000000698492</v>
      </c>
      <c r="G13" s="26">
        <v>0</v>
      </c>
      <c r="H13" s="26">
        <f>SUM(H8:H9)</f>
        <v>58500.08</v>
      </c>
      <c r="I13" s="26">
        <f>SUM(I8:I9)</f>
        <v>58500.08</v>
      </c>
      <c r="J13" s="26">
        <f>SUM(J8:J12)</f>
        <v>80500.08</v>
      </c>
      <c r="K13" s="26">
        <f>SUM(K8:K12)</f>
        <v>80500.08</v>
      </c>
      <c r="L13" s="26">
        <f>SUM(L8:L12)</f>
        <v>80500</v>
      </c>
      <c r="M13" s="26">
        <v>0</v>
      </c>
      <c r="N13" s="26">
        <f>SUM(N8:N12)</f>
        <v>80500</v>
      </c>
      <c r="O13" s="28"/>
      <c r="P13" s="26">
        <f>SUM(P8:P12)</f>
        <v>80500</v>
      </c>
      <c r="Q13" s="26">
        <f>SUM(Q8:Q12)</f>
        <v>58500</v>
      </c>
      <c r="R13" s="26">
        <f>SUM(R8:R12)</f>
        <v>100500</v>
      </c>
      <c r="S13" s="56">
        <f>SUM(S8:S12)</f>
        <v>58500</v>
      </c>
      <c r="T13" s="65">
        <f>SUM(T8:T12)</f>
        <v>97000</v>
      </c>
      <c r="U13" s="66"/>
    </row>
    <row r="14" spans="1:258" s="3" customFormat="1" ht="15.75" x14ac:dyDescent="0.25">
      <c r="A14" s="16"/>
      <c r="B14" s="17"/>
      <c r="C14" s="29"/>
      <c r="D14" s="30"/>
      <c r="E14" s="46"/>
      <c r="F14" s="29"/>
      <c r="G14" s="29"/>
      <c r="H14" s="29"/>
      <c r="I14" s="29"/>
      <c r="J14" s="29"/>
      <c r="K14" s="29"/>
      <c r="L14" s="29"/>
      <c r="M14" s="29"/>
      <c r="N14" s="29"/>
      <c r="O14" s="31"/>
      <c r="P14" s="29"/>
      <c r="Q14" s="29"/>
      <c r="R14" s="29"/>
      <c r="S14" s="57"/>
      <c r="T14" s="67"/>
      <c r="U14" s="68"/>
    </row>
    <row r="15" spans="1:258" ht="15.75" x14ac:dyDescent="0.25">
      <c r="A15" s="16">
        <v>2</v>
      </c>
      <c r="B15" s="17" t="s">
        <v>17</v>
      </c>
      <c r="C15" s="18"/>
      <c r="D15" s="19"/>
      <c r="E15" s="44"/>
      <c r="F15" s="20"/>
      <c r="G15" s="20"/>
      <c r="H15" s="20"/>
      <c r="I15" s="20"/>
      <c r="J15" s="20"/>
      <c r="K15" s="20"/>
      <c r="L15" s="20"/>
      <c r="M15" s="20"/>
      <c r="N15" s="20"/>
      <c r="O15" s="21"/>
      <c r="P15" s="20"/>
      <c r="Q15" s="20"/>
      <c r="R15" s="20"/>
      <c r="S15" s="55"/>
      <c r="T15" s="63"/>
      <c r="U15" s="64"/>
    </row>
    <row r="16" spans="1:258" x14ac:dyDescent="0.2">
      <c r="A16" s="22" t="s">
        <v>18</v>
      </c>
      <c r="B16" s="23" t="s">
        <v>19</v>
      </c>
      <c r="C16" s="18">
        <v>21500</v>
      </c>
      <c r="D16" s="19">
        <f>SUM(G16:S16)</f>
        <v>12500</v>
      </c>
      <c r="E16" s="44">
        <f>D16/C16</f>
        <v>0.58139534883720934</v>
      </c>
      <c r="F16" s="20">
        <f>C16-D16</f>
        <v>9000</v>
      </c>
      <c r="G16" s="20"/>
      <c r="H16" s="20"/>
      <c r="I16" s="20">
        <v>5000</v>
      </c>
      <c r="J16" s="20"/>
      <c r="K16" s="20"/>
      <c r="L16" s="20"/>
      <c r="M16" s="20"/>
      <c r="N16" s="20"/>
      <c r="O16" s="21"/>
      <c r="P16" s="20"/>
      <c r="Q16" s="20"/>
      <c r="R16" s="20"/>
      <c r="S16" s="55">
        <v>7500</v>
      </c>
      <c r="T16" s="63"/>
      <c r="U16" s="64"/>
    </row>
    <row r="17" spans="1:21" x14ac:dyDescent="0.2">
      <c r="A17" s="32" t="s">
        <v>20</v>
      </c>
      <c r="B17" s="23" t="s">
        <v>21</v>
      </c>
      <c r="C17" s="18">
        <v>0</v>
      </c>
      <c r="D17" s="19">
        <f>SUM(G17:S17)</f>
        <v>0</v>
      </c>
      <c r="E17" s="44">
        <v>0</v>
      </c>
      <c r="F17" s="24">
        <f t="shared" ref="F17:F18" si="2">C17-D17</f>
        <v>0</v>
      </c>
      <c r="G17" s="20"/>
      <c r="H17" s="20"/>
      <c r="I17" s="20"/>
      <c r="J17" s="20"/>
      <c r="K17" s="20"/>
      <c r="L17" s="20"/>
      <c r="M17" s="20"/>
      <c r="N17" s="20"/>
      <c r="O17" s="21"/>
      <c r="P17" s="20"/>
      <c r="Q17" s="20"/>
      <c r="R17" s="20"/>
      <c r="S17" s="55"/>
      <c r="T17" s="63"/>
      <c r="U17" s="64"/>
    </row>
    <row r="18" spans="1:21" x14ac:dyDescent="0.2">
      <c r="A18" s="22" t="s">
        <v>22</v>
      </c>
      <c r="B18" s="23" t="s">
        <v>23</v>
      </c>
      <c r="C18" s="18">
        <v>7500</v>
      </c>
      <c r="D18" s="19">
        <f>SUM(G18:S18)</f>
        <v>0</v>
      </c>
      <c r="E18" s="44">
        <f t="shared" ref="E18" si="3">D18/C18</f>
        <v>0</v>
      </c>
      <c r="F18" s="24">
        <f t="shared" si="2"/>
        <v>7500</v>
      </c>
      <c r="G18" s="20"/>
      <c r="H18" s="20"/>
      <c r="I18" s="20"/>
      <c r="J18" s="20"/>
      <c r="K18" s="20"/>
      <c r="L18" s="20"/>
      <c r="M18" s="20"/>
      <c r="N18" s="20"/>
      <c r="O18" s="21"/>
      <c r="P18" s="20"/>
      <c r="Q18" s="20"/>
      <c r="R18" s="20"/>
      <c r="S18" s="55"/>
      <c r="T18" s="63"/>
      <c r="U18" s="64"/>
    </row>
    <row r="19" spans="1:21" x14ac:dyDescent="0.2">
      <c r="A19" s="22" t="s">
        <v>24</v>
      </c>
      <c r="B19" s="23" t="s">
        <v>15</v>
      </c>
      <c r="C19" s="18"/>
      <c r="D19" s="19"/>
      <c r="E19" s="44"/>
      <c r="F19" s="20"/>
      <c r="G19" s="20"/>
      <c r="H19" s="20"/>
      <c r="I19" s="20"/>
      <c r="J19" s="20"/>
      <c r="K19" s="20"/>
      <c r="L19" s="20"/>
      <c r="M19" s="20"/>
      <c r="N19" s="20"/>
      <c r="O19" s="21"/>
      <c r="P19" s="20"/>
      <c r="Q19" s="20"/>
      <c r="R19" s="20"/>
      <c r="S19" s="55"/>
      <c r="T19" s="63"/>
      <c r="U19" s="64"/>
    </row>
    <row r="20" spans="1:21" ht="15.75" x14ac:dyDescent="0.25">
      <c r="A20" s="22"/>
      <c r="B20" s="25" t="s">
        <v>25</v>
      </c>
      <c r="C20" s="26">
        <f>SUM(C16:C18)</f>
        <v>29000</v>
      </c>
      <c r="D20" s="27">
        <f>SUM(D16:D18)</f>
        <v>12500</v>
      </c>
      <c r="E20" s="45">
        <f>D20/C20</f>
        <v>0.43103448275862066</v>
      </c>
      <c r="F20" s="26">
        <f>C20-D20</f>
        <v>16500</v>
      </c>
      <c r="G20" s="26">
        <v>0</v>
      </c>
      <c r="H20" s="26">
        <v>0</v>
      </c>
      <c r="I20" s="26">
        <f>SUM(I16:I18)</f>
        <v>5000</v>
      </c>
      <c r="J20" s="26"/>
      <c r="K20" s="26"/>
      <c r="L20" s="26"/>
      <c r="M20" s="26">
        <v>0</v>
      </c>
      <c r="N20" s="26"/>
      <c r="O20" s="28"/>
      <c r="P20" s="26"/>
      <c r="Q20" s="26"/>
      <c r="R20" s="26"/>
      <c r="S20" s="56">
        <f>SUM(S16:S19)</f>
        <v>7500</v>
      </c>
      <c r="T20" s="69"/>
      <c r="U20" s="66"/>
    </row>
    <row r="21" spans="1:21" ht="15.75" x14ac:dyDescent="0.25">
      <c r="A21" s="33"/>
      <c r="B21" s="34"/>
      <c r="C21" s="35"/>
      <c r="D21" s="19"/>
      <c r="E21" s="44"/>
      <c r="F21" s="20"/>
      <c r="G21" s="20"/>
      <c r="H21" s="20"/>
      <c r="I21" s="20"/>
      <c r="J21" s="20"/>
      <c r="K21" s="20"/>
      <c r="L21" s="20"/>
      <c r="M21" s="20"/>
      <c r="N21" s="20"/>
      <c r="O21" s="21"/>
      <c r="P21" s="20"/>
      <c r="Q21" s="20"/>
      <c r="R21" s="20"/>
      <c r="S21" s="55"/>
      <c r="T21" s="63"/>
      <c r="U21" s="64"/>
    </row>
    <row r="22" spans="1:21" ht="15.75" x14ac:dyDescent="0.25">
      <c r="A22" s="36">
        <v>3</v>
      </c>
      <c r="B22" s="34" t="s">
        <v>26</v>
      </c>
      <c r="C22" s="35"/>
      <c r="D22" s="19"/>
      <c r="E22" s="44"/>
      <c r="F22" s="20"/>
      <c r="G22" s="20"/>
      <c r="H22" s="20"/>
      <c r="I22" s="20"/>
      <c r="J22" s="20"/>
      <c r="K22" s="20"/>
      <c r="L22" s="20"/>
      <c r="M22" s="20"/>
      <c r="N22" s="20"/>
      <c r="O22" s="21"/>
      <c r="P22" s="20"/>
      <c r="Q22" s="20"/>
      <c r="R22" s="20"/>
      <c r="S22" s="55"/>
      <c r="T22" s="63"/>
      <c r="U22" s="64"/>
    </row>
    <row r="23" spans="1:21" x14ac:dyDescent="0.2">
      <c r="A23" s="33" t="s">
        <v>27</v>
      </c>
      <c r="B23" s="37" t="s">
        <v>28</v>
      </c>
      <c r="C23" s="35">
        <v>59938</v>
      </c>
      <c r="D23" s="19">
        <f>SUM(G23:S23)</f>
        <v>59938</v>
      </c>
      <c r="E23" s="44">
        <f>D23/C23</f>
        <v>1</v>
      </c>
      <c r="F23" s="20">
        <f>C23-D23</f>
        <v>0</v>
      </c>
      <c r="G23" s="20"/>
      <c r="H23" s="20"/>
      <c r="I23" s="20"/>
      <c r="J23" s="20"/>
      <c r="K23" s="20"/>
      <c r="L23" s="20"/>
      <c r="M23" s="20"/>
      <c r="N23" s="20"/>
      <c r="O23" s="21"/>
      <c r="P23" s="20"/>
      <c r="Q23" s="20"/>
      <c r="R23" s="20">
        <v>59938</v>
      </c>
      <c r="S23" s="55"/>
      <c r="T23" s="63"/>
      <c r="U23" s="64"/>
    </row>
    <row r="24" spans="1:21" x14ac:dyDescent="0.2">
      <c r="A24" s="33" t="s">
        <v>29</v>
      </c>
      <c r="B24" s="37" t="s">
        <v>30</v>
      </c>
      <c r="C24" s="35">
        <v>0</v>
      </c>
      <c r="D24" s="19">
        <f>SUM(G24:S24)</f>
        <v>0</v>
      </c>
      <c r="E24" s="44">
        <v>0</v>
      </c>
      <c r="F24" s="24">
        <f t="shared" ref="F24:F26" si="4">C24-D24</f>
        <v>0</v>
      </c>
      <c r="G24" s="20"/>
      <c r="H24" s="20"/>
      <c r="I24" s="20"/>
      <c r="J24" s="20"/>
      <c r="K24" s="20"/>
      <c r="L24" s="20"/>
      <c r="M24" s="20"/>
      <c r="N24" s="20"/>
      <c r="O24" s="21"/>
      <c r="P24" s="20"/>
      <c r="Q24" s="20"/>
      <c r="R24" s="20"/>
      <c r="S24" s="55"/>
      <c r="T24" s="63"/>
      <c r="U24" s="64"/>
    </row>
    <row r="25" spans="1:21" x14ac:dyDescent="0.2">
      <c r="A25" s="33" t="s">
        <v>31</v>
      </c>
      <c r="B25" s="37" t="s">
        <v>58</v>
      </c>
      <c r="C25" s="35">
        <v>33250</v>
      </c>
      <c r="D25" s="19">
        <v>33250</v>
      </c>
      <c r="E25" s="44">
        <f t="shared" ref="E25:E26" si="5">D25/C25</f>
        <v>1</v>
      </c>
      <c r="F25" s="24">
        <f t="shared" si="4"/>
        <v>0</v>
      </c>
      <c r="G25" s="20"/>
      <c r="H25" s="20"/>
      <c r="I25" s="20"/>
      <c r="J25" s="20"/>
      <c r="K25" s="20"/>
      <c r="L25" s="20"/>
      <c r="M25" s="20"/>
      <c r="N25" s="20"/>
      <c r="O25" s="21"/>
      <c r="P25" s="20"/>
      <c r="Q25" s="20"/>
      <c r="R25" s="20"/>
      <c r="S25" s="55"/>
      <c r="T25" s="63">
        <v>33250</v>
      </c>
      <c r="U25" s="64"/>
    </row>
    <row r="26" spans="1:21" ht="15.75" x14ac:dyDescent="0.25">
      <c r="A26" s="22"/>
      <c r="B26" s="25" t="s">
        <v>32</v>
      </c>
      <c r="C26" s="26">
        <f>SUM(C23:C25)</f>
        <v>93188</v>
      </c>
      <c r="D26" s="27">
        <f>SUM(D23:D25)</f>
        <v>93188</v>
      </c>
      <c r="E26" s="50">
        <f t="shared" si="5"/>
        <v>1</v>
      </c>
      <c r="F26" s="51">
        <f t="shared" si="4"/>
        <v>0</v>
      </c>
      <c r="G26" s="26">
        <v>0</v>
      </c>
      <c r="H26" s="26">
        <v>0</v>
      </c>
      <c r="I26" s="26"/>
      <c r="J26" s="26"/>
      <c r="K26" s="26"/>
      <c r="L26" s="26"/>
      <c r="M26" s="26">
        <v>0</v>
      </c>
      <c r="N26" s="26"/>
      <c r="O26" s="28"/>
      <c r="P26" s="26"/>
      <c r="Q26" s="26"/>
      <c r="R26" s="26">
        <f>SUM(R23:R25)</f>
        <v>59938</v>
      </c>
      <c r="S26" s="56"/>
      <c r="T26" s="65">
        <f>SUM(T25)</f>
        <v>33250</v>
      </c>
      <c r="U26" s="66"/>
    </row>
    <row r="27" spans="1:21" ht="15.75" x14ac:dyDescent="0.25">
      <c r="A27" s="22"/>
      <c r="B27" s="34"/>
      <c r="C27" s="35"/>
      <c r="D27" s="19"/>
      <c r="E27" s="44"/>
      <c r="F27" s="20"/>
      <c r="G27" s="20"/>
      <c r="H27" s="20"/>
      <c r="I27" s="20"/>
      <c r="J27" s="20"/>
      <c r="K27" s="20"/>
      <c r="L27" s="20"/>
      <c r="M27" s="20"/>
      <c r="N27" s="20"/>
      <c r="O27" s="21"/>
      <c r="P27" s="20"/>
      <c r="Q27" s="20"/>
      <c r="R27" s="20"/>
      <c r="S27" s="55"/>
      <c r="T27" s="63"/>
      <c r="U27" s="64"/>
    </row>
    <row r="28" spans="1:21" ht="15.75" x14ac:dyDescent="0.25">
      <c r="A28" s="16">
        <v>4</v>
      </c>
      <c r="B28" s="34" t="s">
        <v>33</v>
      </c>
      <c r="C28" s="35"/>
      <c r="D28" s="19"/>
      <c r="E28" s="44"/>
      <c r="F28" s="20"/>
      <c r="G28" s="20"/>
      <c r="H28" s="20"/>
      <c r="I28" s="20"/>
      <c r="J28" s="20"/>
      <c r="K28" s="20"/>
      <c r="L28" s="20"/>
      <c r="M28" s="20"/>
      <c r="N28" s="20"/>
      <c r="O28" s="21"/>
      <c r="P28" s="20"/>
      <c r="Q28" s="20"/>
      <c r="R28" s="20"/>
      <c r="S28" s="55"/>
      <c r="T28" s="63"/>
      <c r="U28" s="64"/>
    </row>
    <row r="29" spans="1:21" x14ac:dyDescent="0.2">
      <c r="A29" s="22" t="s">
        <v>34</v>
      </c>
      <c r="B29" s="37" t="s">
        <v>35</v>
      </c>
      <c r="C29" s="35">
        <v>1199</v>
      </c>
      <c r="D29" s="19">
        <f>SUM(G29:S29)</f>
        <v>1199</v>
      </c>
      <c r="E29" s="44">
        <f>D29/C29</f>
        <v>1</v>
      </c>
      <c r="F29" s="20">
        <f>C29-D29</f>
        <v>0</v>
      </c>
      <c r="G29" s="20"/>
      <c r="H29" s="20">
        <v>799</v>
      </c>
      <c r="I29" s="20">
        <v>400</v>
      </c>
      <c r="J29" s="20"/>
      <c r="K29" s="20"/>
      <c r="L29" s="20"/>
      <c r="M29" s="20"/>
      <c r="N29" s="20"/>
      <c r="O29" s="21"/>
      <c r="P29" s="20"/>
      <c r="Q29" s="20"/>
      <c r="R29" s="20"/>
      <c r="S29" s="55"/>
      <c r="T29" s="63"/>
      <c r="U29" s="64"/>
    </row>
    <row r="30" spans="1:21" x14ac:dyDescent="0.2">
      <c r="A30" s="22" t="s">
        <v>36</v>
      </c>
      <c r="B30" s="37" t="s">
        <v>37</v>
      </c>
      <c r="C30" s="35"/>
      <c r="D30" s="19"/>
      <c r="E30" s="44"/>
      <c r="F30" s="20"/>
      <c r="G30" s="20"/>
      <c r="H30" s="20"/>
      <c r="I30" s="20"/>
      <c r="J30" s="20"/>
      <c r="K30" s="20"/>
      <c r="L30" s="20"/>
      <c r="M30" s="20"/>
      <c r="N30" s="20"/>
      <c r="O30" s="21"/>
      <c r="P30" s="20"/>
      <c r="Q30" s="20"/>
      <c r="R30" s="20"/>
      <c r="S30" s="55"/>
      <c r="T30" s="63"/>
      <c r="U30" s="64"/>
    </row>
    <row r="31" spans="1:21" x14ac:dyDescent="0.2">
      <c r="A31" s="22" t="s">
        <v>38</v>
      </c>
      <c r="B31" s="37" t="s">
        <v>39</v>
      </c>
      <c r="C31" s="35"/>
      <c r="D31" s="19"/>
      <c r="E31" s="44"/>
      <c r="F31" s="20"/>
      <c r="G31" s="20"/>
      <c r="H31" s="20"/>
      <c r="I31" s="20"/>
      <c r="J31" s="20"/>
      <c r="K31" s="20"/>
      <c r="L31" s="20"/>
      <c r="M31" s="20"/>
      <c r="N31" s="20"/>
      <c r="O31" s="21"/>
      <c r="P31" s="20"/>
      <c r="Q31" s="20"/>
      <c r="R31" s="20"/>
      <c r="S31" s="55"/>
      <c r="T31" s="63"/>
      <c r="U31" s="64"/>
    </row>
    <row r="32" spans="1:21" x14ac:dyDescent="0.2">
      <c r="A32" s="22" t="s">
        <v>40</v>
      </c>
      <c r="B32" s="37" t="s">
        <v>41</v>
      </c>
      <c r="C32" s="35">
        <v>0</v>
      </c>
      <c r="D32" s="19">
        <f>SUM(G32:S32)</f>
        <v>0</v>
      </c>
      <c r="E32" s="44">
        <v>0</v>
      </c>
      <c r="F32" s="20">
        <f>C32-D32</f>
        <v>0</v>
      </c>
      <c r="G32" s="20"/>
      <c r="H32" s="20"/>
      <c r="I32" s="20"/>
      <c r="J32" s="20"/>
      <c r="K32" s="20"/>
      <c r="L32" s="20"/>
      <c r="M32" s="20"/>
      <c r="N32" s="20"/>
      <c r="O32" s="21"/>
      <c r="P32" s="20"/>
      <c r="Q32" s="20"/>
      <c r="R32" s="20"/>
      <c r="S32" s="55"/>
      <c r="T32" s="63"/>
      <c r="U32" s="64"/>
    </row>
    <row r="33" spans="1:21" x14ac:dyDescent="0.2">
      <c r="A33" s="22" t="s">
        <v>42</v>
      </c>
      <c r="B33" s="37" t="s">
        <v>43</v>
      </c>
      <c r="C33" s="35"/>
      <c r="D33" s="19"/>
      <c r="E33" s="44"/>
      <c r="F33" s="20"/>
      <c r="G33" s="20"/>
      <c r="H33" s="20"/>
      <c r="I33" s="20"/>
      <c r="J33" s="20"/>
      <c r="K33" s="20"/>
      <c r="L33" s="20"/>
      <c r="M33" s="20"/>
      <c r="N33" s="20"/>
      <c r="O33" s="21"/>
      <c r="P33" s="20"/>
      <c r="Q33" s="20"/>
      <c r="R33" s="20"/>
      <c r="S33" s="55"/>
      <c r="T33" s="63"/>
      <c r="U33" s="64"/>
    </row>
    <row r="34" spans="1:21" x14ac:dyDescent="0.2">
      <c r="A34" s="22" t="s">
        <v>44</v>
      </c>
      <c r="B34" s="37" t="s">
        <v>45</v>
      </c>
      <c r="C34" s="35">
        <v>613</v>
      </c>
      <c r="D34" s="19">
        <f>SUM(G34:S34)</f>
        <v>613</v>
      </c>
      <c r="E34" s="44">
        <f>D34/C34</f>
        <v>1</v>
      </c>
      <c r="F34" s="20">
        <f>C34-D34</f>
        <v>0</v>
      </c>
      <c r="G34" s="20"/>
      <c r="H34" s="20"/>
      <c r="I34" s="20">
        <v>613</v>
      </c>
      <c r="J34" s="20"/>
      <c r="K34" s="20"/>
      <c r="L34" s="20"/>
      <c r="M34" s="20"/>
      <c r="N34" s="20"/>
      <c r="O34" s="21"/>
      <c r="P34" s="20"/>
      <c r="Q34" s="20"/>
      <c r="R34" s="20"/>
      <c r="S34" s="55"/>
      <c r="T34" s="63"/>
      <c r="U34" s="64"/>
    </row>
    <row r="35" spans="1:21" x14ac:dyDescent="0.2">
      <c r="A35" s="22" t="s">
        <v>46</v>
      </c>
      <c r="B35" s="37" t="s">
        <v>56</v>
      </c>
      <c r="C35" s="35">
        <v>12000</v>
      </c>
      <c r="D35" s="19">
        <f>SUM(G35:U35)</f>
        <v>10970</v>
      </c>
      <c r="E35" s="44">
        <f>D35/C35</f>
        <v>0.91416666666666668</v>
      </c>
      <c r="F35" s="24">
        <f>C35-D35</f>
        <v>1030</v>
      </c>
      <c r="G35" s="20">
        <v>740</v>
      </c>
      <c r="H35" s="20">
        <v>860</v>
      </c>
      <c r="I35" s="20">
        <v>1035</v>
      </c>
      <c r="J35" s="20">
        <v>920</v>
      </c>
      <c r="K35" s="20">
        <v>920</v>
      </c>
      <c r="L35" s="20">
        <v>920</v>
      </c>
      <c r="M35" s="20"/>
      <c r="N35" s="20">
        <v>920</v>
      </c>
      <c r="O35" s="21"/>
      <c r="P35" s="20">
        <v>920</v>
      </c>
      <c r="Q35" s="20">
        <v>810</v>
      </c>
      <c r="R35" s="20">
        <v>1140</v>
      </c>
      <c r="S35" s="55">
        <v>755</v>
      </c>
      <c r="T35" s="63">
        <v>975</v>
      </c>
      <c r="U35" s="64">
        <v>55</v>
      </c>
    </row>
    <row r="36" spans="1:21" ht="15.75" x14ac:dyDescent="0.25">
      <c r="A36" s="22"/>
      <c r="B36" s="34"/>
      <c r="C36" s="35"/>
      <c r="D36" s="19"/>
      <c r="E36" s="44"/>
      <c r="F36" s="20"/>
      <c r="G36" s="20"/>
      <c r="H36" s="20"/>
      <c r="I36" s="20"/>
      <c r="J36" s="20"/>
      <c r="K36" s="20"/>
      <c r="L36" s="20"/>
      <c r="M36" s="20"/>
      <c r="N36" s="20"/>
      <c r="O36" s="21"/>
      <c r="P36" s="20"/>
      <c r="Q36" s="20"/>
      <c r="R36" s="20"/>
      <c r="S36" s="55"/>
      <c r="T36" s="63"/>
      <c r="U36" s="64"/>
    </row>
    <row r="37" spans="1:21" ht="15.75" x14ac:dyDescent="0.25">
      <c r="A37" s="22"/>
      <c r="B37" s="25" t="s">
        <v>47</v>
      </c>
      <c r="C37" s="26">
        <f>SUM(C29:C35)</f>
        <v>13812</v>
      </c>
      <c r="D37" s="38">
        <f>SUM(D29:D35)</f>
        <v>12782</v>
      </c>
      <c r="E37" s="47">
        <f>D37/C37</f>
        <v>0.92542716478424558</v>
      </c>
      <c r="F37" s="39">
        <f>C37-D37</f>
        <v>1030</v>
      </c>
      <c r="G37" s="39">
        <f>SUM(G29:G35)</f>
        <v>740</v>
      </c>
      <c r="H37" s="39">
        <f>SUM(H29:H35)</f>
        <v>1659</v>
      </c>
      <c r="I37" s="39">
        <f>SUM(I29:I35)</f>
        <v>2048</v>
      </c>
      <c r="J37" s="39">
        <f>SUM(J35:J36)</f>
        <v>920</v>
      </c>
      <c r="K37" s="39">
        <f>SUM(K35:K36)</f>
        <v>920</v>
      </c>
      <c r="L37" s="39">
        <f>SUM(L35:L36)</f>
        <v>920</v>
      </c>
      <c r="M37" s="39">
        <v>0</v>
      </c>
      <c r="N37" s="39">
        <f>SUM(N35:N36)</f>
        <v>920</v>
      </c>
      <c r="O37" s="31"/>
      <c r="P37" s="39">
        <f>SUM(P35:P36)</f>
        <v>920</v>
      </c>
      <c r="Q37" s="39">
        <f>SUM(Q35:Q36)</f>
        <v>810</v>
      </c>
      <c r="R37" s="39">
        <f>SUM(R35:R36)</f>
        <v>1140</v>
      </c>
      <c r="S37" s="58">
        <v>755</v>
      </c>
      <c r="T37" s="65">
        <v>975</v>
      </c>
      <c r="U37" s="70">
        <f>SUM(U35:U36)</f>
        <v>55</v>
      </c>
    </row>
    <row r="38" spans="1:21" s="3" customFormat="1" ht="47.25" x14ac:dyDescent="0.25">
      <c r="A38" s="16"/>
      <c r="B38" s="40" t="s">
        <v>48</v>
      </c>
      <c r="C38" s="41"/>
      <c r="D38" s="41"/>
      <c r="E38" s="41"/>
      <c r="F38" s="41"/>
      <c r="G38" s="41">
        <f>SUM(G13,G20,G26,G37)</f>
        <v>740</v>
      </c>
      <c r="H38" s="41">
        <f>SUM(H13,H20,H26,H37)</f>
        <v>60159.08</v>
      </c>
      <c r="I38" s="41">
        <f t="shared" ref="I38:S38" si="6">SUM(I13,I20,I26,I37)</f>
        <v>65548.08</v>
      </c>
      <c r="J38" s="41">
        <f t="shared" si="6"/>
        <v>81420.08</v>
      </c>
      <c r="K38" s="41">
        <f t="shared" si="6"/>
        <v>81420.08</v>
      </c>
      <c r="L38" s="41">
        <f t="shared" si="6"/>
        <v>81420</v>
      </c>
      <c r="M38" s="41">
        <f t="shared" si="6"/>
        <v>0</v>
      </c>
      <c r="N38" s="41">
        <f t="shared" si="6"/>
        <v>81420</v>
      </c>
      <c r="O38" s="41">
        <f t="shared" si="6"/>
        <v>0</v>
      </c>
      <c r="P38" s="41">
        <f t="shared" si="6"/>
        <v>81420</v>
      </c>
      <c r="Q38" s="41">
        <f t="shared" si="6"/>
        <v>59310</v>
      </c>
      <c r="R38" s="41">
        <f t="shared" si="6"/>
        <v>161578</v>
      </c>
      <c r="S38" s="59">
        <f t="shared" si="6"/>
        <v>66755</v>
      </c>
      <c r="T38" s="59">
        <f>SUM(T13,T26,T37)</f>
        <v>131225</v>
      </c>
      <c r="U38" s="59">
        <v>55</v>
      </c>
    </row>
    <row r="39" spans="1:21" ht="15.75" x14ac:dyDescent="0.25">
      <c r="A39" s="22"/>
      <c r="B39" s="34"/>
      <c r="C39" s="35"/>
      <c r="D39" s="19"/>
      <c r="E39" s="19"/>
      <c r="F39" s="20"/>
      <c r="G39" s="20"/>
      <c r="H39" s="20"/>
      <c r="I39" s="20"/>
      <c r="J39" s="20"/>
      <c r="K39" s="20"/>
      <c r="L39" s="20"/>
      <c r="M39" s="20"/>
      <c r="N39" s="20"/>
      <c r="O39" s="21"/>
      <c r="P39" s="20"/>
      <c r="Q39" s="20"/>
      <c r="R39" s="20"/>
      <c r="S39" s="55"/>
      <c r="T39" s="63"/>
      <c r="U39" s="64"/>
    </row>
    <row r="40" spans="1:21" ht="31.5" x14ac:dyDescent="0.25">
      <c r="A40" s="16">
        <v>5</v>
      </c>
      <c r="B40" s="17" t="s">
        <v>49</v>
      </c>
      <c r="C40" s="18"/>
      <c r="D40" s="19"/>
      <c r="E40" s="19"/>
      <c r="F40" s="20"/>
      <c r="G40" s="20"/>
      <c r="H40" s="20"/>
      <c r="I40" s="20"/>
      <c r="J40" s="20"/>
      <c r="K40" s="20"/>
      <c r="L40" s="20"/>
      <c r="M40" s="20"/>
      <c r="N40" s="20"/>
      <c r="O40" s="21"/>
      <c r="P40" s="20"/>
      <c r="Q40" s="20"/>
      <c r="R40" s="20"/>
      <c r="S40" s="55"/>
      <c r="T40" s="63"/>
      <c r="U40" s="64"/>
    </row>
    <row r="41" spans="1:21" x14ac:dyDescent="0.2">
      <c r="A41" s="22"/>
      <c r="B41" s="23"/>
      <c r="C41" s="18"/>
      <c r="D41" s="19"/>
      <c r="E41" s="19"/>
      <c r="F41" s="20"/>
      <c r="G41" s="20"/>
      <c r="H41" s="20"/>
      <c r="I41" s="20"/>
      <c r="J41" s="20"/>
      <c r="K41" s="20"/>
      <c r="L41" s="20"/>
      <c r="M41" s="20"/>
      <c r="N41" s="20"/>
      <c r="O41" s="21"/>
      <c r="P41" s="20"/>
      <c r="Q41" s="20"/>
      <c r="R41" s="20"/>
      <c r="S41" s="55"/>
      <c r="T41" s="63"/>
      <c r="U41" s="64"/>
    </row>
    <row r="42" spans="1:21" x14ac:dyDescent="0.2">
      <c r="A42" s="22" t="s">
        <v>50</v>
      </c>
      <c r="B42" s="23" t="s">
        <v>51</v>
      </c>
      <c r="C42" s="18">
        <v>30000</v>
      </c>
      <c r="D42" s="19">
        <v>30000</v>
      </c>
      <c r="E42" s="44">
        <f>D42/C42</f>
        <v>1</v>
      </c>
      <c r="F42" s="20">
        <f>C42-D42</f>
        <v>0</v>
      </c>
      <c r="G42" s="20"/>
      <c r="H42" s="20"/>
      <c r="I42" s="20"/>
      <c r="J42" s="20"/>
      <c r="K42" s="20"/>
      <c r="L42" s="20"/>
      <c r="M42" s="20"/>
      <c r="N42" s="20"/>
      <c r="O42" s="21"/>
      <c r="P42" s="20"/>
      <c r="Q42" s="20"/>
      <c r="R42" s="20"/>
      <c r="S42" s="55"/>
      <c r="T42" s="63"/>
      <c r="U42" s="64">
        <v>30000</v>
      </c>
    </row>
    <row r="43" spans="1:21" x14ac:dyDescent="0.2">
      <c r="A43" s="22"/>
      <c r="B43" s="23"/>
      <c r="C43" s="18"/>
      <c r="D43" s="19"/>
      <c r="E43" s="19"/>
      <c r="F43" s="20"/>
      <c r="G43" s="20"/>
      <c r="H43" s="20"/>
      <c r="I43" s="20"/>
      <c r="J43" s="20"/>
      <c r="K43" s="20"/>
      <c r="L43" s="20"/>
      <c r="M43" s="20"/>
      <c r="N43" s="20"/>
      <c r="O43" s="21"/>
      <c r="P43" s="20"/>
      <c r="Q43" s="20"/>
      <c r="R43" s="20"/>
      <c r="S43" s="55"/>
      <c r="T43" s="63"/>
      <c r="U43" s="64"/>
    </row>
    <row r="44" spans="1:21" ht="31.5" x14ac:dyDescent="0.25">
      <c r="A44" s="22"/>
      <c r="B44" s="25" t="s">
        <v>52</v>
      </c>
      <c r="C44" s="26">
        <f>SUM(C42)</f>
        <v>30000</v>
      </c>
      <c r="D44" s="42">
        <f>SUM(D42)</f>
        <v>30000</v>
      </c>
      <c r="E44" s="48">
        <f>D44/C44</f>
        <v>1</v>
      </c>
      <c r="F44" s="39">
        <f>C44-D44</f>
        <v>0</v>
      </c>
      <c r="G44" s="39"/>
      <c r="H44" s="39"/>
      <c r="I44" s="39"/>
      <c r="J44" s="39"/>
      <c r="K44" s="39"/>
      <c r="L44" s="39"/>
      <c r="M44" s="39"/>
      <c r="N44" s="39"/>
      <c r="O44" s="31"/>
      <c r="P44" s="39"/>
      <c r="Q44" s="39"/>
      <c r="R44" s="39"/>
      <c r="S44" s="58"/>
      <c r="T44" s="69"/>
      <c r="U44" s="70">
        <f>SUM(U42:U43)</f>
        <v>30000</v>
      </c>
    </row>
    <row r="45" spans="1:21" ht="40.700000000000003" customHeight="1" x14ac:dyDescent="0.25">
      <c r="A45" s="23"/>
      <c r="B45" s="25" t="s">
        <v>53</v>
      </c>
      <c r="C45" s="26">
        <f>SUM(C13,C20,C26,C37,C44)</f>
        <v>1000000</v>
      </c>
      <c r="D45" s="43">
        <f>SUM(D13,D20,D26,D37,D44)</f>
        <v>982470.32000000007</v>
      </c>
      <c r="E45" s="49">
        <f>D45/C45</f>
        <v>0.98247032000000012</v>
      </c>
      <c r="F45" s="26">
        <f>C45-D45</f>
        <v>17529.679999999935</v>
      </c>
      <c r="G45" s="26">
        <f>SUM(G13,G20,G26,G37)</f>
        <v>740</v>
      </c>
      <c r="H45" s="26">
        <f t="shared" ref="H45:S45" si="7">SUM(H13,H20,H26,H37)</f>
        <v>60159.08</v>
      </c>
      <c r="I45" s="26">
        <f t="shared" si="7"/>
        <v>65548.08</v>
      </c>
      <c r="J45" s="26">
        <f t="shared" si="7"/>
        <v>81420.08</v>
      </c>
      <c r="K45" s="26">
        <f t="shared" si="7"/>
        <v>81420.08</v>
      </c>
      <c r="L45" s="26">
        <f t="shared" si="7"/>
        <v>81420</v>
      </c>
      <c r="M45" s="26">
        <f t="shared" si="7"/>
        <v>0</v>
      </c>
      <c r="N45" s="26">
        <f t="shared" si="7"/>
        <v>81420</v>
      </c>
      <c r="O45" s="26">
        <f t="shared" si="7"/>
        <v>0</v>
      </c>
      <c r="P45" s="26">
        <f t="shared" si="7"/>
        <v>81420</v>
      </c>
      <c r="Q45" s="26">
        <f t="shared" si="7"/>
        <v>59310</v>
      </c>
      <c r="R45" s="26">
        <f t="shared" si="7"/>
        <v>161578</v>
      </c>
      <c r="S45" s="56">
        <f t="shared" si="7"/>
        <v>66755</v>
      </c>
      <c r="T45" s="65">
        <f>SUM(T13,T26,T37)</f>
        <v>131225</v>
      </c>
      <c r="U45" s="70">
        <v>30000</v>
      </c>
    </row>
    <row r="46" spans="1:21" x14ac:dyDescent="0.2">
      <c r="A46" s="4"/>
      <c r="B46" s="4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21"/>
      <c r="O46" s="21"/>
      <c r="P46" s="4"/>
      <c r="Q46" s="4"/>
      <c r="T46" s="2"/>
      <c r="U46" s="2"/>
    </row>
    <row r="47" spans="1:21" x14ac:dyDescent="0.2">
      <c r="A47" s="4"/>
      <c r="B47" s="4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4"/>
      <c r="Q47" s="4"/>
    </row>
    <row r="48" spans="1:21" x14ac:dyDescent="0.2">
      <c r="A48" s="4" t="s">
        <v>54</v>
      </c>
      <c r="B48" s="4"/>
      <c r="C48" s="5" t="s">
        <v>55</v>
      </c>
      <c r="D48" s="5"/>
      <c r="E48" s="5"/>
      <c r="F48" s="5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1:17" x14ac:dyDescent="0.2">
      <c r="A49" s="1" t="s">
        <v>71</v>
      </c>
      <c r="B49" s="4"/>
      <c r="C49" s="5"/>
      <c r="D49" s="5"/>
      <c r="E49" s="5"/>
      <c r="F49" s="5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1:17" x14ac:dyDescent="0.2">
      <c r="A50" s="4" t="s">
        <v>72</v>
      </c>
      <c r="B50" s="4"/>
      <c r="C50" s="5"/>
      <c r="D50" s="5"/>
      <c r="E50" s="5"/>
      <c r="F50" s="5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1:17" x14ac:dyDescent="0.2">
      <c r="A51" s="4"/>
      <c r="B51" s="4"/>
      <c r="C51" s="5"/>
      <c r="D51" s="5"/>
      <c r="E51" s="5"/>
      <c r="F51" s="5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1:17" x14ac:dyDescent="0.2">
      <c r="A52" s="4"/>
      <c r="B52" s="4"/>
      <c r="C52" s="5"/>
      <c r="D52" s="5"/>
      <c r="E52" s="5"/>
      <c r="F52" s="5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 x14ac:dyDescent="0.2">
      <c r="A53" s="4"/>
      <c r="B53" s="4"/>
      <c r="C53" s="5"/>
      <c r="D53" s="5"/>
      <c r="E53" s="5"/>
      <c r="F53" s="5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x14ac:dyDescent="0.2">
      <c r="A54" s="4"/>
      <c r="B54" s="4"/>
      <c r="C54" s="5"/>
      <c r="D54" s="5"/>
      <c r="E54" s="5"/>
      <c r="F54" s="5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1:17" x14ac:dyDescent="0.2">
      <c r="A55" s="4"/>
      <c r="B55" s="4"/>
      <c r="C55" s="5"/>
      <c r="D55" s="5"/>
      <c r="E55" s="5"/>
      <c r="F55" s="5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17" x14ac:dyDescent="0.2">
      <c r="A56" s="4"/>
      <c r="B56" s="4"/>
      <c r="C56" s="5"/>
      <c r="D56" s="5"/>
      <c r="E56" s="5"/>
      <c r="F56" s="5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1:17" x14ac:dyDescent="0.2">
      <c r="A57" s="4"/>
      <c r="B57" s="4"/>
      <c r="C57" s="5"/>
      <c r="D57" s="5"/>
      <c r="E57" s="5"/>
      <c r="F57" s="5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</row>
    <row r="58" spans="1:17" x14ac:dyDescent="0.2">
      <c r="A58" s="4"/>
      <c r="B58" s="4"/>
      <c r="C58" s="5"/>
      <c r="D58" s="5"/>
      <c r="E58" s="5"/>
      <c r="F58" s="5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</row>
    <row r="59" spans="1:17" x14ac:dyDescent="0.2">
      <c r="A59" s="4"/>
      <c r="B59" s="4"/>
      <c r="C59" s="5"/>
      <c r="D59" s="5"/>
      <c r="E59" s="5"/>
      <c r="F59" s="5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1:17" x14ac:dyDescent="0.2">
      <c r="A60" s="4"/>
      <c r="B60" s="4"/>
      <c r="C60" s="5"/>
      <c r="D60" s="5"/>
      <c r="E60" s="5"/>
      <c r="F60" s="5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</row>
    <row r="61" spans="1:17" x14ac:dyDescent="0.2">
      <c r="A61" s="4"/>
      <c r="B61" s="4"/>
      <c r="C61" s="5"/>
      <c r="D61" s="5"/>
      <c r="E61" s="5"/>
      <c r="F61" s="5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</row>
    <row r="62" spans="1:17" x14ac:dyDescent="0.2">
      <c r="A62" s="4"/>
      <c r="B62" s="4"/>
      <c r="C62" s="5"/>
      <c r="D62" s="5"/>
      <c r="E62" s="5"/>
      <c r="F62" s="5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</row>
    <row r="63" spans="1:17" x14ac:dyDescent="0.2">
      <c r="A63" s="4"/>
      <c r="B63" s="4"/>
      <c r="C63" s="5"/>
      <c r="D63" s="5"/>
      <c r="E63" s="5"/>
      <c r="F63" s="5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</row>
    <row r="64" spans="1:17" x14ac:dyDescent="0.2">
      <c r="A64" s="4"/>
      <c r="B64" s="4"/>
      <c r="C64" s="5"/>
      <c r="D64" s="5"/>
      <c r="E64" s="5"/>
      <c r="F64" s="5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</row>
    <row r="65" spans="1:17" x14ac:dyDescent="0.2">
      <c r="A65" s="4"/>
      <c r="B65" s="4"/>
      <c r="C65" s="5"/>
      <c r="D65" s="5"/>
      <c r="E65" s="5"/>
      <c r="F65" s="5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</row>
    <row r="66" spans="1:17" x14ac:dyDescent="0.2">
      <c r="A66" s="4"/>
      <c r="B66" s="4"/>
      <c r="C66" s="5"/>
      <c r="D66" s="5"/>
      <c r="E66" s="5"/>
      <c r="F66" s="5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</row>
    <row r="67" spans="1:17" x14ac:dyDescent="0.2">
      <c r="A67" s="4"/>
      <c r="B67" s="4"/>
      <c r="C67" s="5"/>
      <c r="D67" s="5"/>
      <c r="E67" s="5"/>
      <c r="F67" s="5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</row>
    <row r="68" spans="1:17" x14ac:dyDescent="0.2">
      <c r="A68" s="4"/>
      <c r="B68" s="4"/>
      <c r="C68" s="5"/>
      <c r="D68" s="5"/>
      <c r="E68" s="5"/>
      <c r="F68" s="5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</row>
    <row r="69" spans="1:17" x14ac:dyDescent="0.2">
      <c r="A69" s="4"/>
      <c r="B69" s="4"/>
      <c r="C69" s="5"/>
      <c r="D69" s="5"/>
      <c r="E69" s="5"/>
      <c r="F69" s="5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</row>
    <row r="70" spans="1:17" x14ac:dyDescent="0.2">
      <c r="A70" s="4"/>
      <c r="B70" s="4"/>
      <c r="C70" s="5"/>
      <c r="D70" s="5"/>
      <c r="E70" s="5"/>
      <c r="F70" s="5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</row>
    <row r="71" spans="1:17" x14ac:dyDescent="0.2">
      <c r="A71" s="4"/>
      <c r="B71" s="4"/>
      <c r="C71" s="5"/>
      <c r="D71" s="5"/>
      <c r="E71" s="5"/>
      <c r="F71" s="5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</row>
    <row r="72" spans="1:17" x14ac:dyDescent="0.2">
      <c r="A72" s="4"/>
      <c r="B72" s="4"/>
      <c r="C72" s="5"/>
      <c r="D72" s="5"/>
      <c r="E72" s="5"/>
      <c r="F72" s="5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</row>
    <row r="73" spans="1:17" x14ac:dyDescent="0.2">
      <c r="A73" s="4"/>
      <c r="B73" s="4"/>
      <c r="C73" s="5"/>
      <c r="D73" s="5"/>
      <c r="E73" s="5"/>
      <c r="F73" s="5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</row>
  </sheetData>
  <pageMargins left="0.31527777777777799" right="0.196527777777778" top="0.78749999999999998" bottom="0.31527777777777799" header="0.51180555555555496" footer="0.51180555555555496"/>
  <pageSetup paperSize="9" scale="69" firstPageNumber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7C41D-955A-4409-AF71-9E0A5FAD201C}">
  <dimension ref="P6:P8"/>
  <sheetViews>
    <sheetView workbookViewId="0">
      <selection activeCell="P6" sqref="P6:P8"/>
    </sheetView>
  </sheetViews>
  <sheetFormatPr defaultRowHeight="12.75" x14ac:dyDescent="0.2"/>
  <sheetData>
    <row r="6" spans="16:16" x14ac:dyDescent="0.2">
      <c r="P6">
        <v>150</v>
      </c>
    </row>
    <row r="7" spans="16:16" x14ac:dyDescent="0.2">
      <c r="P7">
        <v>390</v>
      </c>
    </row>
    <row r="8" spans="16:16" x14ac:dyDescent="0.2">
      <c r="P8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34459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Izvestaj</vt:lpstr>
      <vt:lpstr>Sheet1</vt:lpstr>
      <vt:lpstr>Izvestaj!Print_Area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mama</dc:creator>
  <dc:description/>
  <cp:lastModifiedBy>Djurdjica Sučević</cp:lastModifiedBy>
  <cp:revision>6</cp:revision>
  <cp:lastPrinted>2022-10-11T09:32:00Z</cp:lastPrinted>
  <dcterms:created xsi:type="dcterms:W3CDTF">2007-09-16T10:50:34Z</dcterms:created>
  <dcterms:modified xsi:type="dcterms:W3CDTF">2022-11-08T13:40:43Z</dcterms:modified>
  <dc:language>en-US</dc:language>
</cp:coreProperties>
</file>